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3040" windowHeight="9528"/>
  </bookViews>
  <sheets>
    <sheet name="แผนการใช้จ่าย 67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67'!$A$1:$J$62</definedName>
    <definedName name="_xlnm.Print_Titles" localSheetId="0">'แผนการใช้จ่าย 67'!$1:$6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D7" i="3"/>
  <c r="D55" s="1"/>
  <c r="L33" l="1"/>
  <c r="L36"/>
  <c r="L37"/>
  <c r="L42"/>
  <c r="L46" l="1"/>
  <c r="L30"/>
  <c r="L41"/>
  <c r="L51"/>
  <c r="L50"/>
  <c r="L24"/>
  <c r="L19"/>
  <c r="L20"/>
  <c r="L21"/>
  <c r="L22"/>
  <c r="L23"/>
  <c r="L18"/>
  <c r="L17"/>
  <c r="L16"/>
  <c r="L15"/>
  <c r="L14"/>
  <c r="L13"/>
  <c r="K12"/>
  <c r="L12" l="1"/>
  <c r="L11"/>
  <c r="D39" i="1" l="1"/>
  <c r="O37" i="2" l="1"/>
  <c r="K37"/>
  <c r="J37"/>
  <c r="I37"/>
  <c r="H37"/>
  <c r="G37"/>
  <c r="F37"/>
  <c r="E37"/>
  <c r="D37"/>
  <c r="O36"/>
  <c r="M36"/>
  <c r="P36" s="1"/>
  <c r="C36"/>
  <c r="O35"/>
  <c r="M35"/>
  <c r="N35" s="1"/>
  <c r="I76" i="1" s="1"/>
  <c r="C35" i="2"/>
  <c r="O34"/>
  <c r="M34"/>
  <c r="N34" s="1"/>
  <c r="I75" i="1" s="1"/>
  <c r="C34" i="2"/>
  <c r="O33"/>
  <c r="M33"/>
  <c r="P33" s="1"/>
  <c r="C33"/>
  <c r="O32"/>
  <c r="M32"/>
  <c r="P32" s="1"/>
  <c r="C32"/>
  <c r="O31"/>
  <c r="M31"/>
  <c r="N31" s="1"/>
  <c r="I72" i="1" s="1"/>
  <c r="C31" i="2"/>
  <c r="O30"/>
  <c r="M30"/>
  <c r="N30" s="1"/>
  <c r="I71" i="1" s="1"/>
  <c r="C30" i="2"/>
  <c r="O29"/>
  <c r="M29"/>
  <c r="P29" s="1"/>
  <c r="C29"/>
  <c r="C78" i="1" s="1"/>
  <c r="O28" i="2"/>
  <c r="M28"/>
  <c r="P28" s="1"/>
  <c r="C28"/>
  <c r="O27"/>
  <c r="M27"/>
  <c r="N27" s="1"/>
  <c r="I68" i="1" s="1"/>
  <c r="C27" i="2"/>
  <c r="O26"/>
  <c r="M26"/>
  <c r="N26" s="1"/>
  <c r="I67" i="1" s="1"/>
  <c r="C26" i="2"/>
  <c r="O25"/>
  <c r="M25"/>
  <c r="P25" s="1"/>
  <c r="C25"/>
  <c r="O24"/>
  <c r="M24"/>
  <c r="G65" i="1" s="1"/>
  <c r="C24" i="2"/>
  <c r="O23"/>
  <c r="M23"/>
  <c r="P23" s="1"/>
  <c r="C23"/>
  <c r="O22"/>
  <c r="M22"/>
  <c r="G63" i="1" s="1"/>
  <c r="C22" i="2"/>
  <c r="O21"/>
  <c r="M21"/>
  <c r="P21" s="1"/>
  <c r="C21"/>
  <c r="P20"/>
  <c r="O20"/>
  <c r="C20"/>
  <c r="O19"/>
  <c r="M19"/>
  <c r="P19" s="1"/>
  <c r="C19"/>
  <c r="O18"/>
  <c r="M18"/>
  <c r="P18" s="1"/>
  <c r="C18"/>
  <c r="O17"/>
  <c r="M17"/>
  <c r="P17" s="1"/>
  <c r="C17"/>
  <c r="O16"/>
  <c r="M16"/>
  <c r="N16" s="1"/>
  <c r="I57" i="1" s="1"/>
  <c r="C16" i="2"/>
  <c r="O15"/>
  <c r="M15"/>
  <c r="P15" s="1"/>
  <c r="C15"/>
  <c r="O14"/>
  <c r="M14"/>
  <c r="P14" s="1"/>
  <c r="C14"/>
  <c r="O13"/>
  <c r="M13"/>
  <c r="P13" s="1"/>
  <c r="C13"/>
  <c r="O12"/>
  <c r="M12"/>
  <c r="N12" s="1"/>
  <c r="I53" i="1" s="1"/>
  <c r="C12" i="2"/>
  <c r="O11"/>
  <c r="N11"/>
  <c r="I52" i="1" s="1"/>
  <c r="M11" i="2"/>
  <c r="P11" s="1"/>
  <c r="C11"/>
  <c r="O10"/>
  <c r="M10"/>
  <c r="P10" s="1"/>
  <c r="C10"/>
  <c r="O9"/>
  <c r="M9"/>
  <c r="P9" s="1"/>
  <c r="C9"/>
  <c r="O8"/>
  <c r="M8"/>
  <c r="N8" s="1"/>
  <c r="I49" i="1" s="1"/>
  <c r="C8" i="2"/>
  <c r="O7"/>
  <c r="M7"/>
  <c r="P7" s="1"/>
  <c r="C7"/>
  <c r="O6"/>
  <c r="M6"/>
  <c r="G47" i="1" s="1"/>
  <c r="C6" i="2"/>
  <c r="E79" i="1"/>
  <c r="G77"/>
  <c r="E77"/>
  <c r="E76"/>
  <c r="E75"/>
  <c r="G74"/>
  <c r="E74"/>
  <c r="E73"/>
  <c r="E72"/>
  <c r="E71"/>
  <c r="E70"/>
  <c r="E69"/>
  <c r="G68"/>
  <c r="E68"/>
  <c r="E67"/>
  <c r="I66"/>
  <c r="G66"/>
  <c r="E66"/>
  <c r="I65"/>
  <c r="E65"/>
  <c r="I64"/>
  <c r="E64"/>
  <c r="I63"/>
  <c r="E63"/>
  <c r="I62"/>
  <c r="E62"/>
  <c r="E61"/>
  <c r="G60"/>
  <c r="E60"/>
  <c r="E59"/>
  <c r="G58"/>
  <c r="E58"/>
  <c r="E57"/>
  <c r="G56"/>
  <c r="E56"/>
  <c r="G55"/>
  <c r="E55"/>
  <c r="E54"/>
  <c r="G53"/>
  <c r="E53"/>
  <c r="G52"/>
  <c r="E52"/>
  <c r="G51"/>
  <c r="E51"/>
  <c r="E50"/>
  <c r="G49"/>
  <c r="E49"/>
  <c r="G48"/>
  <c r="E48"/>
  <c r="E47"/>
  <c r="B39"/>
  <c r="A39"/>
  <c r="A79" s="1"/>
  <c r="B38"/>
  <c r="B77" s="1"/>
  <c r="A38"/>
  <c r="A77" s="1"/>
  <c r="B37"/>
  <c r="B76" s="1"/>
  <c r="A37"/>
  <c r="A76" s="1"/>
  <c r="B36"/>
  <c r="B75" s="1"/>
  <c r="A36"/>
  <c r="A75" s="1"/>
  <c r="B35"/>
  <c r="B74" s="1"/>
  <c r="A35"/>
  <c r="A74" s="1"/>
  <c r="B34"/>
  <c r="B73" s="1"/>
  <c r="A34"/>
  <c r="A73" s="1"/>
  <c r="B33"/>
  <c r="B72" s="1"/>
  <c r="A33"/>
  <c r="A72" s="1"/>
  <c r="B32"/>
  <c r="B71" s="1"/>
  <c r="A32"/>
  <c r="A71" s="1"/>
  <c r="B31"/>
  <c r="B70" s="1"/>
  <c r="A31"/>
  <c r="A70" s="1"/>
  <c r="B30"/>
  <c r="B69" s="1"/>
  <c r="A30"/>
  <c r="A69" s="1"/>
  <c r="B29"/>
  <c r="B68" s="1"/>
  <c r="A29"/>
  <c r="A68" s="1"/>
  <c r="B28"/>
  <c r="B67" s="1"/>
  <c r="A28"/>
  <c r="A67" s="1"/>
  <c r="B27"/>
  <c r="B66" s="1"/>
  <c r="A27"/>
  <c r="A66" s="1"/>
  <c r="B26"/>
  <c r="B65" s="1"/>
  <c r="A26"/>
  <c r="A65" s="1"/>
  <c r="B25"/>
  <c r="B64" s="1"/>
  <c r="A25"/>
  <c r="A64" s="1"/>
  <c r="B24"/>
  <c r="B63" s="1"/>
  <c r="A24"/>
  <c r="A63" s="1"/>
  <c r="B23"/>
  <c r="B62" s="1"/>
  <c r="A23"/>
  <c r="A62" s="1"/>
  <c r="B22"/>
  <c r="B61" s="1"/>
  <c r="A22"/>
  <c r="A61" s="1"/>
  <c r="B21"/>
  <c r="B60" s="1"/>
  <c r="A21"/>
  <c r="A60" s="1"/>
  <c r="B20"/>
  <c r="B59" s="1"/>
  <c r="A20"/>
  <c r="A59" s="1"/>
  <c r="B19"/>
  <c r="B58" s="1"/>
  <c r="A19"/>
  <c r="A58" s="1"/>
  <c r="B18"/>
  <c r="B57" s="1"/>
  <c r="A18"/>
  <c r="A57" s="1"/>
  <c r="B17"/>
  <c r="B56" s="1"/>
  <c r="A17"/>
  <c r="A56" s="1"/>
  <c r="B16"/>
  <c r="B55" s="1"/>
  <c r="A16"/>
  <c r="A55" s="1"/>
  <c r="B15"/>
  <c r="B54" s="1"/>
  <c r="A15"/>
  <c r="A54" s="1"/>
  <c r="B14"/>
  <c r="B53" s="1"/>
  <c r="A14"/>
  <c r="A53" s="1"/>
  <c r="B13"/>
  <c r="B52" s="1"/>
  <c r="A13"/>
  <c r="A52" s="1"/>
  <c r="B12"/>
  <c r="B51" s="1"/>
  <c r="A12"/>
  <c r="A51" s="1"/>
  <c r="B11"/>
  <c r="B50" s="1"/>
  <c r="A11"/>
  <c r="A50" s="1"/>
  <c r="B10"/>
  <c r="B49" s="1"/>
  <c r="A10"/>
  <c r="A49" s="1"/>
  <c r="B9"/>
  <c r="B48" s="1"/>
  <c r="A9"/>
  <c r="A48" s="1"/>
  <c r="B8"/>
  <c r="B47" s="1"/>
  <c r="A8"/>
  <c r="A47" s="1"/>
  <c r="N19" i="2" l="1"/>
  <c r="I60" i="1" s="1"/>
  <c r="G57"/>
  <c r="G70"/>
  <c r="N15" i="2"/>
  <c r="I56" i="1" s="1"/>
  <c r="G54"/>
  <c r="N17" i="2"/>
  <c r="I58" i="1" s="1"/>
  <c r="P27" i="2"/>
  <c r="G59" i="1"/>
  <c r="N13" i="2"/>
  <c r="I54" i="1" s="1"/>
  <c r="N33" i="2"/>
  <c r="I74" i="1" s="1"/>
  <c r="N9" i="2"/>
  <c r="I50" i="1" s="1"/>
  <c r="N7" i="2"/>
  <c r="I48" i="1" s="1"/>
  <c r="G50"/>
  <c r="G73"/>
  <c r="P35" i="2"/>
  <c r="G72" i="1"/>
  <c r="N29" i="2"/>
  <c r="I70" i="1" s="1"/>
  <c r="P31" i="2"/>
  <c r="G64" i="1"/>
  <c r="G69"/>
  <c r="G62"/>
  <c r="P6" i="2"/>
  <c r="N6"/>
  <c r="I47" i="1" s="1"/>
  <c r="N20" i="2"/>
  <c r="I61" i="1" s="1"/>
  <c r="G76"/>
  <c r="P22" i="2"/>
  <c r="P24"/>
  <c r="M37"/>
  <c r="N37" s="1"/>
  <c r="G67" i="1"/>
  <c r="G71"/>
  <c r="G75"/>
  <c r="P8" i="2"/>
  <c r="N10"/>
  <c r="I51" i="1" s="1"/>
  <c r="P12" i="2"/>
  <c r="N14"/>
  <c r="I55" i="1" s="1"/>
  <c r="P16" i="2"/>
  <c r="N18"/>
  <c r="I59" i="1" s="1"/>
  <c r="P26" i="2"/>
  <c r="N28"/>
  <c r="I69" i="1" s="1"/>
  <c r="P30" i="2"/>
  <c r="N32"/>
  <c r="I73" i="1" s="1"/>
  <c r="P34" i="2"/>
  <c r="N36"/>
  <c r="I77" i="1" s="1"/>
  <c r="G79" l="1"/>
  <c r="I79" s="1"/>
  <c r="P37" i="2"/>
</calcChain>
</file>

<file path=xl/sharedStrings.xml><?xml version="1.0" encoding="utf-8"?>
<sst xmlns="http://schemas.openxmlformats.org/spreadsheetml/2006/main" count="507" uniqueCount="181">
  <si>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</si>
  <si>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</si>
  <si>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</si>
  <si>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</si>
  <si>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</si>
  <si>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</si>
  <si>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</si>
  <si>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</si>
  <si>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</si>
  <si>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</si>
  <si>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</si>
  <si>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</si>
  <si>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</si>
  <si>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</si>
  <si>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</si>
  <si>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</si>
  <si>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</si>
  <si>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</si>
  <si>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</si>
  <si>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</si>
  <si>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</si>
  <si>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</si>
  <si>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</si>
  <si>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</si>
  <si>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</si>
  <si>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</si>
  <si>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</si>
  <si>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</si>
  <si>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</si>
  <si>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</si>
  <si>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</si>
  <si>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</si>
  <si>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</si>
  <si>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</si>
  <si>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</si>
  <si>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</si>
  <si>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</si>
  <si>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</si>
  <si>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</si>
  <si>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</si>
  <si>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</si>
  <si>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</si>
  <si>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</si>
  <si>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</si>
  <si>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</si>
  <si>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</si>
  <si>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</si>
  <si>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</si>
  <si>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</si>
  <si>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</si>
  <si>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</si>
  <si>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</si>
  <si>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</si>
  <si>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</si>
  <si>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</si>
  <si>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</si>
  <si>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</si>
  <si>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</si>
  <si>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</si>
  <si>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</si>
  <si>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</si>
  <si>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</si>
  <si>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</si>
  <si>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</si>
  <si>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</si>
  <si>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</si>
  <si>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</si>
  <si>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</si>
  <si>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</si>
  <si>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</si>
  <si>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</si>
  <si>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</si>
  <si>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</si>
  <si>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</si>
  <si>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</si>
  <si>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</si>
  <si>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</si>
  <si>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</si>
  <si>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</si>
  <si>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</si>
  <si>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</si>
  <si>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</si>
  <si>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</si>
  <si>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</si>
  <si>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</si>
  <si>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</si>
  <si>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</si>
  <si>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</si>
  <si>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</si>
  <si>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</si>
  <si>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</si>
  <si>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</si>
  <si>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</si>
  <si>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</si>
  <si>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</si>
  <si>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</si>
  <si>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</si>
  <si>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</si>
  <si>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</si>
  <si>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</si>
  <si>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</si>
  <si>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</si>
  <si>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</si>
  <si>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</si>
  <si>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</si>
  <si>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</si>
  <si>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</si>
  <si>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</si>
  <si>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</si>
  <si>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</si>
  <si>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</si>
  <si>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</si>
  <si>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</si>
  <si>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</si>
  <si>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</si>
  <si>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</si>
  <si>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</si>
  <si>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</si>
  <si>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</si>
  <si>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</si>
  <si>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</si>
  <si>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</si>
  <si>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</si>
  <si>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</si>
  <si>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</si>
  <si>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</si>
  <si>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</si>
  <si>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</si>
  <si>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</si>
  <si>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</si>
  <si>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</si>
  <si>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</si>
  <si>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</si>
  <si>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</si>
  <si>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</si>
  <si>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</si>
  <si>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</si>
  <si>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</si>
  <si>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โครงการการศึกษาเพื่อต่อต้านการใช้ยาเสพติดในนักเรียน( D.A.R.E. 
ประเทศไทย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</si>
  <si>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</si>
  <si>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</si>
  <si>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</si>
  <si>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</si>
  <si>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</si>
  <si>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</si>
  <si>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</si>
  <si>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</si>
  <si>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</si>
  <si>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</si>
  <si>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</si>
  <si>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</si>
  <si>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</si>
  <si>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</si>
  <si>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</si>
  <si>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</si>
  <si>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</si>
  <si>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</si>
  <si>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</si>
  <si>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</si>
  <si>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</si>
  <si>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</si>
  <si>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</si>
  <si>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</si>
  <si>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</si>
  <si>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</si>
  <si>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</si>
  <si>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</si>
  <si>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</si>
  <si>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</si>
  <si>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รวม  ๙  รายการ  เป็นเงินทั้งสิ้น</t>
  </si>
  <si>
    <t xml:space="preserve"> ข้อมูล ณ วันที่ 18 มีนาคม 2568</t>
  </si>
  <si>
    <t>1 ต.ค. 67 - 30 ก.ย. 68</t>
  </si>
  <si>
    <t>แผนการใช้จ่ายงบประมาณ สถานีตำรวจภูธรบ้านแหลม</t>
  </si>
  <si>
    <t>( พนิดา กำเนิด )</t>
  </si>
  <si>
    <t xml:space="preserve"> พ.ต.อ.</t>
  </si>
  <si>
    <t>( วายุภักษ์ วงศ์ศักดิรินทร์ )</t>
  </si>
  <si>
    <t>ผกก.สภ.บ้านแหลม</t>
  </si>
  <si>
    <t>สว.อก.สภ.บ้านแหลม</t>
  </si>
  <si>
    <t xml:space="preserve">            พ.ต.ต.หญิง       พนิดา กำเนิด</t>
  </si>
  <si>
    <t xml:space="preserve">   วายุภักษ์ วงศ์ศักดิรินทร์</t>
  </si>
  <si>
    <t xml:space="preserve">ประจำปีงบประมาณ พ.ศ. 2568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</si>
</sst>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25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  <charset val="222"/>
    </font>
    <font>
      <b/>
      <sz val="14"/>
      <color rgb="FFFF0000"/>
      <name val="TH SarabunIT๙"/>
      <family val="2"/>
      <charset val="222"/>
    </font>
    <font>
      <sz val="14"/>
      <color rgb="FFFF0000"/>
      <name val="TH SarabunPSK"/>
      <family val="2"/>
      <charset val="222"/>
    </font>
    <font>
      <sz val="14"/>
      <color rgb="FFFF0000"/>
      <name val="TH SarabunIT๙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/>
    <xf numFmtId="0" fontId="13" fillId="6" borderId="0" xfId="0" applyFont="1" applyFill="1" applyAlignment="1">
      <alignment vertical="top"/>
    </xf>
    <xf numFmtId="0" fontId="15" fillId="6" borderId="0" xfId="0" applyFont="1" applyFill="1" applyAlignment="1">
      <alignment vertical="top"/>
    </xf>
    <xf numFmtId="0" fontId="16" fillId="6" borderId="21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21" xfId="0" applyFont="1" applyBorder="1" applyAlignment="1">
      <alignment vertical="top"/>
    </xf>
    <xf numFmtId="0" fontId="17" fillId="0" borderId="0" xfId="0" applyFont="1" applyAlignment="1">
      <alignment vertical="top"/>
    </xf>
    <xf numFmtId="0" fontId="18" fillId="0" borderId="22" xfId="0" applyFont="1" applyBorder="1" applyAlignment="1">
      <alignment vertical="top"/>
    </xf>
    <xf numFmtId="0" fontId="18" fillId="0" borderId="21" xfId="0" applyFont="1" applyBorder="1" applyAlignment="1">
      <alignment vertical="top"/>
    </xf>
    <xf numFmtId="0" fontId="13" fillId="6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6" borderId="0" xfId="0" applyFont="1" applyFill="1" applyAlignment="1">
      <alignment vertical="top" wrapText="1"/>
    </xf>
    <xf numFmtId="0" fontId="13" fillId="6" borderId="0" xfId="0" applyFont="1" applyFill="1"/>
    <xf numFmtId="0" fontId="13" fillId="0" borderId="0" xfId="0" applyFont="1" applyAlignment="1">
      <alignment vertical="top"/>
    </xf>
    <xf numFmtId="43" fontId="4" fillId="0" borderId="0" xfId="1" applyFont="1" applyFill="1"/>
    <xf numFmtId="0" fontId="18" fillId="0" borderId="20" xfId="0" applyFont="1" applyBorder="1" applyAlignment="1">
      <alignment vertical="top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3" fontId="19" fillId="0" borderId="0" xfId="1" applyFont="1" applyFill="1" applyAlignment="1"/>
    <xf numFmtId="0" fontId="20" fillId="6" borderId="22" xfId="0" applyFont="1" applyFill="1" applyBorder="1" applyAlignment="1">
      <alignment horizontal="center" vertical="top"/>
    </xf>
    <xf numFmtId="0" fontId="20" fillId="6" borderId="22" xfId="0" applyFont="1" applyFill="1" applyBorder="1" applyAlignment="1">
      <alignment vertical="top"/>
    </xf>
    <xf numFmtId="0" fontId="20" fillId="6" borderId="22" xfId="0" applyFont="1" applyFill="1" applyBorder="1" applyAlignment="1">
      <alignment vertical="top" wrapText="1"/>
    </xf>
    <xf numFmtId="43" fontId="20" fillId="6" borderId="22" xfId="0" applyNumberFormat="1" applyFont="1" applyFill="1" applyBorder="1" applyAlignment="1">
      <alignment vertical="top"/>
    </xf>
    <xf numFmtId="43" fontId="23" fillId="0" borderId="19" xfId="1" applyFont="1" applyFill="1" applyBorder="1" applyAlignment="1">
      <alignment horizontal="center" vertical="top"/>
    </xf>
    <xf numFmtId="0" fontId="23" fillId="0" borderId="19" xfId="0" applyFont="1" applyBorder="1" applyAlignment="1">
      <alignment horizontal="center" vertical="top"/>
    </xf>
    <xf numFmtId="0" fontId="20" fillId="6" borderId="19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vertical="center"/>
    </xf>
    <xf numFmtId="0" fontId="20" fillId="6" borderId="19" xfId="0" applyFont="1" applyFill="1" applyBorder="1" applyAlignment="1">
      <alignment vertical="center" wrapText="1"/>
    </xf>
    <xf numFmtId="4" fontId="20" fillId="6" borderId="19" xfId="0" applyNumberFormat="1" applyFont="1" applyFill="1" applyBorder="1" applyAlignment="1">
      <alignment vertical="center"/>
    </xf>
    <xf numFmtId="43" fontId="23" fillId="0" borderId="19" xfId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19" fillId="0" borderId="19" xfId="0" applyFont="1" applyBorder="1" applyAlignment="1">
      <alignment vertical="center" wrapText="1"/>
    </xf>
    <xf numFmtId="4" fontId="19" fillId="0" borderId="19" xfId="0" applyNumberFormat="1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43" fontId="24" fillId="0" borderId="19" xfId="1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top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vertical="top" wrapText="1"/>
    </xf>
    <xf numFmtId="4" fontId="19" fillId="0" borderId="8" xfId="0" applyNumberFormat="1" applyFont="1" applyBorder="1" applyAlignment="1">
      <alignment vertical="top"/>
    </xf>
    <xf numFmtId="0" fontId="19" fillId="0" borderId="19" xfId="0" applyFont="1" applyBorder="1" applyAlignment="1">
      <alignment vertical="top"/>
    </xf>
    <xf numFmtId="0" fontId="19" fillId="0" borderId="26" xfId="0" applyFont="1" applyBorder="1" applyAlignment="1">
      <alignment vertical="top" wrapText="1"/>
    </xf>
    <xf numFmtId="43" fontId="24" fillId="0" borderId="19" xfId="1" applyFont="1" applyFill="1" applyBorder="1" applyAlignment="1">
      <alignment vertical="top"/>
    </xf>
    <xf numFmtId="43" fontId="24" fillId="0" borderId="19" xfId="0" applyNumberFormat="1" applyFont="1" applyBorder="1" applyAlignment="1">
      <alignment vertical="top"/>
    </xf>
    <xf numFmtId="0" fontId="19" fillId="0" borderId="9" xfId="0" applyFont="1" applyBorder="1" applyAlignment="1">
      <alignment horizontal="center" vertical="top"/>
    </xf>
    <xf numFmtId="0" fontId="19" fillId="0" borderId="9" xfId="0" applyFont="1" applyBorder="1" applyAlignment="1">
      <alignment horizontal="left" vertical="top"/>
    </xf>
    <xf numFmtId="0" fontId="19" fillId="0" borderId="9" xfId="0" applyFont="1" applyBorder="1" applyAlignment="1">
      <alignment vertical="top" wrapText="1"/>
    </xf>
    <xf numFmtId="0" fontId="19" fillId="0" borderId="23" xfId="0" applyFont="1" applyBorder="1" applyAlignment="1">
      <alignment vertical="top" wrapText="1"/>
    </xf>
    <xf numFmtId="0" fontId="19" fillId="0" borderId="23" xfId="0" applyFont="1" applyBorder="1" applyAlignment="1">
      <alignment vertical="top"/>
    </xf>
    <xf numFmtId="0" fontId="19" fillId="0" borderId="23" xfId="0" applyFont="1" applyBorder="1" applyAlignment="1">
      <alignment horizontal="left" vertical="top" wrapText="1"/>
    </xf>
    <xf numFmtId="43" fontId="24" fillId="0" borderId="19" xfId="1" applyFont="1" applyFill="1" applyBorder="1"/>
    <xf numFmtId="43" fontId="24" fillId="0" borderId="19" xfId="0" applyNumberFormat="1" applyFont="1" applyBorder="1"/>
    <xf numFmtId="4" fontId="19" fillId="0" borderId="9" xfId="0" applyNumberFormat="1" applyFont="1" applyBorder="1" applyAlignment="1">
      <alignment vertical="top"/>
    </xf>
    <xf numFmtId="0" fontId="20" fillId="6" borderId="9" xfId="0" applyFont="1" applyFill="1" applyBorder="1" applyAlignment="1">
      <alignment horizontal="center" vertical="top"/>
    </xf>
    <xf numFmtId="0" fontId="20" fillId="6" borderId="9" xfId="0" applyFont="1" applyFill="1" applyBorder="1" applyAlignment="1">
      <alignment horizontal="left" vertical="top"/>
    </xf>
    <xf numFmtId="0" fontId="20" fillId="6" borderId="9" xfId="0" applyFont="1" applyFill="1" applyBorder="1" applyAlignment="1">
      <alignment vertical="top"/>
    </xf>
    <xf numFmtId="4" fontId="20" fillId="6" borderId="9" xfId="0" applyNumberFormat="1" applyFont="1" applyFill="1" applyBorder="1" applyAlignment="1">
      <alignment vertical="top"/>
    </xf>
    <xf numFmtId="0" fontId="20" fillId="6" borderId="23" xfId="0" applyFont="1" applyFill="1" applyBorder="1" applyAlignment="1">
      <alignment vertical="top" wrapText="1"/>
    </xf>
    <xf numFmtId="43" fontId="23" fillId="0" borderId="19" xfId="1" applyFont="1" applyFill="1" applyBorder="1" applyAlignment="1">
      <alignment vertical="top"/>
    </xf>
    <xf numFmtId="43" fontId="23" fillId="0" borderId="19" xfId="0" applyNumberFormat="1" applyFont="1" applyBorder="1" applyAlignment="1">
      <alignment vertical="top"/>
    </xf>
    <xf numFmtId="43" fontId="20" fillId="6" borderId="19" xfId="1" applyFont="1" applyFill="1" applyBorder="1" applyAlignment="1">
      <alignment vertical="center"/>
    </xf>
    <xf numFmtId="43" fontId="19" fillId="0" borderId="19" xfId="1" applyFont="1" applyFill="1" applyBorder="1" applyAlignment="1">
      <alignment vertical="center"/>
    </xf>
    <xf numFmtId="0" fontId="20" fillId="0" borderId="19" xfId="0" applyFont="1" applyBorder="1" applyAlignment="1">
      <alignment horizontal="center" vertical="top"/>
    </xf>
    <xf numFmtId="0" fontId="20" fillId="0" borderId="19" xfId="0" applyFont="1" applyBorder="1" applyAlignment="1">
      <alignment vertical="top"/>
    </xf>
    <xf numFmtId="0" fontId="19" fillId="0" borderId="19" xfId="0" applyFont="1" applyBorder="1" applyAlignment="1">
      <alignment vertical="top" wrapText="1"/>
    </xf>
    <xf numFmtId="43" fontId="19" fillId="0" borderId="19" xfId="1" applyFont="1" applyFill="1" applyBorder="1" applyAlignment="1">
      <alignment vertical="top"/>
    </xf>
    <xf numFmtId="0" fontId="20" fillId="0" borderId="9" xfId="0" applyFont="1" applyBorder="1" applyAlignment="1">
      <alignment horizontal="center" vertical="top"/>
    </xf>
    <xf numFmtId="0" fontId="20" fillId="6" borderId="8" xfId="0" applyFont="1" applyFill="1" applyBorder="1" applyAlignment="1">
      <alignment horizontal="center" vertical="top"/>
    </xf>
    <xf numFmtId="0" fontId="20" fillId="6" borderId="8" xfId="0" applyFont="1" applyFill="1" applyBorder="1" applyAlignment="1">
      <alignment vertical="top"/>
    </xf>
    <xf numFmtId="4" fontId="20" fillId="6" borderId="8" xfId="0" applyNumberFormat="1" applyFont="1" applyFill="1" applyBorder="1" applyAlignment="1">
      <alignment vertical="top"/>
    </xf>
    <xf numFmtId="0" fontId="20" fillId="6" borderId="26" xfId="0" applyFont="1" applyFill="1" applyBorder="1" applyAlignment="1">
      <alignment vertical="top" wrapText="1"/>
    </xf>
    <xf numFmtId="0" fontId="20" fillId="6" borderId="8" xfId="0" applyFont="1" applyFill="1" applyBorder="1" applyAlignment="1">
      <alignment horizontal="center"/>
    </xf>
    <xf numFmtId="0" fontId="20" fillId="6" borderId="9" xfId="0" applyFont="1" applyFill="1" applyBorder="1" applyAlignment="1">
      <alignment horizontal="left" vertical="top" wrapText="1"/>
    </xf>
    <xf numFmtId="0" fontId="20" fillId="6" borderId="8" xfId="0" applyFont="1" applyFill="1" applyBorder="1"/>
    <xf numFmtId="4" fontId="20" fillId="6" borderId="8" xfId="0" applyNumberFormat="1" applyFont="1" applyFill="1" applyBorder="1"/>
    <xf numFmtId="0" fontId="20" fillId="6" borderId="26" xfId="0" applyFont="1" applyFill="1" applyBorder="1" applyAlignment="1">
      <alignment vertical="center"/>
    </xf>
    <xf numFmtId="43" fontId="23" fillId="0" borderId="19" xfId="1" applyFont="1" applyFill="1" applyBorder="1"/>
    <xf numFmtId="43" fontId="23" fillId="0" borderId="19" xfId="0" applyNumberFormat="1" applyFont="1" applyBorder="1"/>
    <xf numFmtId="0" fontId="19" fillId="0" borderId="9" xfId="0" applyFont="1" applyBorder="1" applyAlignment="1">
      <alignment horizontal="left" vertical="top" wrapText="1"/>
    </xf>
    <xf numFmtId="0" fontId="20" fillId="6" borderId="9" xfId="0" applyFont="1" applyFill="1" applyBorder="1" applyAlignment="1">
      <alignment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vertical="top" wrapText="1"/>
    </xf>
    <xf numFmtId="4" fontId="20" fillId="0" borderId="9" xfId="0" applyNumberFormat="1" applyFont="1" applyBorder="1" applyAlignment="1">
      <alignment vertical="top"/>
    </xf>
    <xf numFmtId="0" fontId="20" fillId="0" borderId="23" xfId="0" applyFont="1" applyBorder="1" applyAlignment="1">
      <alignment vertical="top" wrapText="1"/>
    </xf>
    <xf numFmtId="0" fontId="20" fillId="0" borderId="19" xfId="0" applyFont="1" applyBorder="1" applyAlignment="1">
      <alignment vertical="center" wrapText="1"/>
    </xf>
    <xf numFmtId="43" fontId="20" fillId="0" borderId="19" xfId="1" applyFont="1" applyFill="1" applyBorder="1" applyAlignment="1">
      <alignment vertical="center"/>
    </xf>
    <xf numFmtId="0" fontId="19" fillId="0" borderId="19" xfId="0" applyFont="1" applyBorder="1" applyAlignment="1">
      <alignment horizontal="center" vertical="top"/>
    </xf>
    <xf numFmtId="43" fontId="24" fillId="0" borderId="19" xfId="1" applyFont="1" applyFill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  <xf numFmtId="43" fontId="20" fillId="0" borderId="19" xfId="1" applyFont="1" applyFill="1" applyBorder="1"/>
    <xf numFmtId="0" fontId="20" fillId="0" borderId="19" xfId="0" applyFont="1" applyFill="1" applyBorder="1"/>
    <xf numFmtId="0" fontId="12" fillId="0" borderId="0" xfId="0" applyFont="1" applyFill="1"/>
    <xf numFmtId="4" fontId="20" fillId="7" borderId="9" xfId="0" applyNumberFormat="1" applyFont="1" applyFill="1" applyBorder="1" applyAlignment="1">
      <alignment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vertical="center"/>
    </xf>
    <xf numFmtId="43" fontId="21" fillId="0" borderId="19" xfId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2" fillId="5" borderId="6" xfId="0" applyFont="1" applyFill="1" applyBorder="1"/>
    <xf numFmtId="0" fontId="21" fillId="4" borderId="7" xfId="0" applyFont="1" applyFill="1" applyBorder="1" applyAlignment="1">
      <alignment horizontal="center" wrapText="1"/>
    </xf>
    <xf numFmtId="0" fontId="20" fillId="7" borderId="27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19" fillId="0" borderId="1" xfId="0" applyFont="1" applyBorder="1"/>
    <xf numFmtId="0" fontId="21" fillId="4" borderId="2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2" fillId="5" borderId="4" xfId="0" applyFont="1" applyFill="1" applyBorder="1"/>
    <xf numFmtId="0" fontId="22" fillId="5" borderId="5" xfId="0" applyFont="1" applyFill="1" applyBorder="1"/>
    <xf numFmtId="0" fontId="21" fillId="4" borderId="24" xfId="0" applyFont="1" applyFill="1" applyBorder="1" applyAlignment="1">
      <alignment horizontal="center" vertical="center" wrapText="1"/>
    </xf>
    <xf numFmtId="0" fontId="22" fillId="5" borderId="25" xfId="0" applyFont="1" applyFill="1" applyBorder="1"/>
    <xf numFmtId="0" fontId="4" fillId="0" borderId="17" xfId="0" applyFont="1" applyBorder="1" applyAlignment="1">
      <alignment horizontal="center"/>
    </xf>
    <xf numFmtId="0" fontId="5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86"/>
  <sheetViews>
    <sheetView tabSelected="1" topLeftCell="A49" zoomScale="85" zoomScaleNormal="85" workbookViewId="0">
      <selection activeCell="C54" sqref="C54"/>
    </sheetView>
  </sheetViews>
  <sheetFormatPr defaultColWidth="12.59765625" defaultRowHeight="15" customHeight="1"/>
  <cols>
    <col min="1" max="1" width="4" style="27" customWidth="1"/>
    <col min="2" max="2" width="37.19921875" style="8" customWidth="1"/>
    <col min="3" max="3" width="49.09765625" style="8" customWidth="1"/>
    <col min="4" max="4" width="18.19921875" style="8" customWidth="1"/>
    <col min="5" max="5" width="7.5" style="8" customWidth="1"/>
    <col min="6" max="6" width="7.8984375" style="8" customWidth="1"/>
    <col min="7" max="7" width="4.8984375" style="8" customWidth="1"/>
    <col min="8" max="8" width="4.5" style="8" customWidth="1"/>
    <col min="9" max="9" width="21.19921875" style="27" customWidth="1"/>
    <col min="10" max="10" width="34.8984375" style="8" customWidth="1"/>
    <col min="11" max="11" width="15.3984375" style="45" hidden="1" customWidth="1"/>
    <col min="12" max="12" width="17" style="8" hidden="1" customWidth="1"/>
    <col min="13" max="20" width="8.59765625" style="8" customWidth="1"/>
    <col min="21" max="16384" width="12.59765625" style="8"/>
  </cols>
  <sheetData>
    <row r="1" spans="1:12" ht="21" customHeight="1">
      <c r="A1" s="138" t="s">
        <v>172</v>
      </c>
      <c r="B1" s="140"/>
      <c r="C1" s="140"/>
      <c r="D1" s="140"/>
      <c r="E1" s="140"/>
      <c r="F1" s="140"/>
      <c r="G1" s="140"/>
      <c r="H1" s="140"/>
      <c r="I1" s="140"/>
      <c r="J1" s="140"/>
      <c r="K1" s="50"/>
      <c r="L1" s="47"/>
    </row>
    <row r="2" spans="1:12" ht="18.899999999999999" customHeight="1">
      <c r="A2" s="138" t="s">
        <v>180</v>
      </c>
      <c r="B2" s="140"/>
      <c r="C2" s="140"/>
      <c r="D2" s="140"/>
      <c r="E2" s="140"/>
      <c r="F2" s="140"/>
      <c r="G2" s="140"/>
      <c r="H2" s="140"/>
      <c r="I2" s="140"/>
      <c r="J2" s="140"/>
      <c r="K2" s="50"/>
      <c r="L2" s="47"/>
    </row>
    <row r="3" spans="1:12" ht="18.899999999999999" customHeight="1">
      <c r="A3" s="141" t="s">
        <v>170</v>
      </c>
      <c r="B3" s="142"/>
      <c r="C3" s="142"/>
      <c r="D3" s="142"/>
      <c r="E3" s="142"/>
      <c r="F3" s="142"/>
      <c r="G3" s="142"/>
      <c r="H3" s="142"/>
      <c r="I3" s="142"/>
      <c r="J3" s="142"/>
      <c r="K3" s="50"/>
      <c r="L3" s="47"/>
    </row>
    <row r="4" spans="1:12" s="28" customFormat="1" ht="23.25" customHeight="1">
      <c r="A4" s="143" t="s">
        <v>3</v>
      </c>
      <c r="B4" s="145" t="s">
        <v>133</v>
      </c>
      <c r="C4" s="145" t="s">
        <v>5</v>
      </c>
      <c r="D4" s="146" t="s">
        <v>6</v>
      </c>
      <c r="E4" s="147"/>
      <c r="F4" s="147"/>
      <c r="G4" s="147"/>
      <c r="H4" s="148"/>
      <c r="I4" s="145" t="s">
        <v>7</v>
      </c>
      <c r="J4" s="149" t="s">
        <v>8</v>
      </c>
      <c r="K4" s="130" t="s">
        <v>84</v>
      </c>
      <c r="L4" s="131" t="s">
        <v>85</v>
      </c>
    </row>
    <row r="5" spans="1:12" s="28" customFormat="1" ht="17.399999999999999">
      <c r="A5" s="144"/>
      <c r="B5" s="133"/>
      <c r="C5" s="133"/>
      <c r="D5" s="132" t="s">
        <v>9</v>
      </c>
      <c r="E5" s="134" t="s">
        <v>10</v>
      </c>
      <c r="F5" s="132" t="s">
        <v>11</v>
      </c>
      <c r="G5" s="132" t="s">
        <v>12</v>
      </c>
      <c r="H5" s="132" t="s">
        <v>13</v>
      </c>
      <c r="I5" s="144"/>
      <c r="J5" s="150"/>
      <c r="K5" s="130"/>
      <c r="L5" s="131"/>
    </row>
    <row r="6" spans="1:12" s="28" customFormat="1" ht="27.75" customHeight="1">
      <c r="A6" s="144"/>
      <c r="B6" s="133"/>
      <c r="C6" s="133"/>
      <c r="D6" s="133"/>
      <c r="E6" s="133"/>
      <c r="F6" s="133"/>
      <c r="G6" s="133"/>
      <c r="H6" s="133"/>
      <c r="I6" s="144"/>
      <c r="J6" s="150"/>
      <c r="K6" s="130"/>
      <c r="L6" s="131"/>
    </row>
    <row r="7" spans="1:12" s="32" customFormat="1" ht="45.75" customHeight="1">
      <c r="A7" s="51">
        <v>1</v>
      </c>
      <c r="B7" s="53" t="s">
        <v>91</v>
      </c>
      <c r="C7" s="53" t="s">
        <v>92</v>
      </c>
      <c r="D7" s="54">
        <f>SUM(D11:D23)</f>
        <v>1367230</v>
      </c>
      <c r="E7" s="51"/>
      <c r="F7" s="51"/>
      <c r="G7" s="51"/>
      <c r="H7" s="51"/>
      <c r="I7" s="52" t="s">
        <v>171</v>
      </c>
      <c r="J7" s="53" t="s">
        <v>107</v>
      </c>
      <c r="K7" s="55"/>
      <c r="L7" s="56"/>
    </row>
    <row r="8" spans="1:12" s="40" customFormat="1" ht="24" customHeight="1">
      <c r="A8" s="57"/>
      <c r="B8" s="58" t="s">
        <v>93</v>
      </c>
      <c r="C8" s="59"/>
      <c r="D8" s="60">
        <v>1367230</v>
      </c>
      <c r="E8" s="57"/>
      <c r="F8" s="57"/>
      <c r="G8" s="57"/>
      <c r="H8" s="57"/>
      <c r="I8" s="58"/>
      <c r="J8" s="58"/>
      <c r="K8" s="61"/>
      <c r="L8" s="62"/>
    </row>
    <row r="9" spans="1:12" s="29" customFormat="1" ht="24" customHeight="1">
      <c r="A9" s="63"/>
      <c r="B9" s="64" t="s">
        <v>94</v>
      </c>
      <c r="C9" s="65"/>
      <c r="D9" s="66">
        <v>1367230</v>
      </c>
      <c r="E9" s="67"/>
      <c r="F9" s="67"/>
      <c r="G9" s="67"/>
      <c r="H9" s="67"/>
      <c r="I9" s="67"/>
      <c r="J9" s="67"/>
      <c r="K9" s="61"/>
      <c r="L9" s="62"/>
    </row>
    <row r="10" spans="1:12" s="29" customFormat="1" ht="24" customHeight="1">
      <c r="A10" s="68"/>
      <c r="B10" s="67" t="s">
        <v>95</v>
      </c>
      <c r="C10" s="65"/>
      <c r="D10" s="66">
        <v>1367230</v>
      </c>
      <c r="E10" s="67"/>
      <c r="F10" s="67"/>
      <c r="G10" s="67"/>
      <c r="H10" s="67"/>
      <c r="I10" s="67"/>
      <c r="J10" s="67"/>
      <c r="K10" s="69"/>
      <c r="L10" s="70"/>
    </row>
    <row r="11" spans="1:12" s="30" customFormat="1" ht="178.2" customHeight="1">
      <c r="A11" s="71"/>
      <c r="B11" s="72" t="s">
        <v>96</v>
      </c>
      <c r="C11" s="73" t="s">
        <v>109</v>
      </c>
      <c r="D11" s="74">
        <v>403200</v>
      </c>
      <c r="E11" s="71"/>
      <c r="F11" s="71"/>
      <c r="G11" s="71"/>
      <c r="H11" s="71"/>
      <c r="I11" s="75" t="s">
        <v>171</v>
      </c>
      <c r="J11" s="76" t="s">
        <v>110</v>
      </c>
      <c r="K11" s="77">
        <v>428800</v>
      </c>
      <c r="L11" s="78">
        <f>K11/8</f>
        <v>53600</v>
      </c>
    </row>
    <row r="12" spans="1:12" s="30" customFormat="1" ht="87.6" customHeight="1">
      <c r="A12" s="79"/>
      <c r="B12" s="80" t="s">
        <v>97</v>
      </c>
      <c r="C12" s="81" t="s">
        <v>126</v>
      </c>
      <c r="D12" s="74">
        <v>28500</v>
      </c>
      <c r="E12" s="79"/>
      <c r="F12" s="79"/>
      <c r="G12" s="79"/>
      <c r="H12" s="79"/>
      <c r="I12" s="75" t="s">
        <v>171</v>
      </c>
      <c r="J12" s="82" t="s">
        <v>127</v>
      </c>
      <c r="K12" s="77">
        <f>29400+200</f>
        <v>29600</v>
      </c>
      <c r="L12" s="78">
        <f t="shared" ref="L12:L18" si="0">K12/8</f>
        <v>3700</v>
      </c>
    </row>
    <row r="13" spans="1:12" s="30" customFormat="1" ht="90.6" customHeight="1">
      <c r="A13" s="79"/>
      <c r="B13" s="80" t="s">
        <v>98</v>
      </c>
      <c r="C13" s="81" t="s">
        <v>126</v>
      </c>
      <c r="D13" s="74">
        <v>5900</v>
      </c>
      <c r="E13" s="79"/>
      <c r="F13" s="79"/>
      <c r="G13" s="79"/>
      <c r="H13" s="79"/>
      <c r="I13" s="75" t="s">
        <v>171</v>
      </c>
      <c r="J13" s="82" t="s">
        <v>127</v>
      </c>
      <c r="K13" s="77">
        <v>6100</v>
      </c>
      <c r="L13" s="78">
        <f t="shared" si="0"/>
        <v>762.5</v>
      </c>
    </row>
    <row r="14" spans="1:12" s="30" customFormat="1" ht="61.5" customHeight="1">
      <c r="A14" s="79"/>
      <c r="B14" s="80" t="s">
        <v>99</v>
      </c>
      <c r="C14" s="81" t="s">
        <v>126</v>
      </c>
      <c r="D14" s="74">
        <v>35700</v>
      </c>
      <c r="E14" s="79"/>
      <c r="F14" s="79"/>
      <c r="G14" s="79"/>
      <c r="H14" s="79"/>
      <c r="I14" s="75" t="s">
        <v>171</v>
      </c>
      <c r="J14" s="82" t="s">
        <v>127</v>
      </c>
      <c r="K14" s="77">
        <v>37200</v>
      </c>
      <c r="L14" s="78">
        <f t="shared" si="0"/>
        <v>4650</v>
      </c>
    </row>
    <row r="15" spans="1:12" s="30" customFormat="1" ht="59.25" customHeight="1">
      <c r="A15" s="79"/>
      <c r="B15" s="80" t="s">
        <v>100</v>
      </c>
      <c r="C15" s="81" t="s">
        <v>111</v>
      </c>
      <c r="D15" s="74">
        <v>57600</v>
      </c>
      <c r="E15" s="79"/>
      <c r="F15" s="79"/>
      <c r="G15" s="79"/>
      <c r="H15" s="79"/>
      <c r="I15" s="75" t="s">
        <v>171</v>
      </c>
      <c r="J15" s="82" t="s">
        <v>112</v>
      </c>
      <c r="K15" s="77">
        <v>76900</v>
      </c>
      <c r="L15" s="78">
        <f t="shared" si="0"/>
        <v>9612.5</v>
      </c>
    </row>
    <row r="16" spans="1:12" s="30" customFormat="1" ht="99" customHeight="1">
      <c r="A16" s="79"/>
      <c r="B16" s="80" t="s">
        <v>101</v>
      </c>
      <c r="C16" s="81" t="s">
        <v>113</v>
      </c>
      <c r="D16" s="74">
        <v>10100</v>
      </c>
      <c r="E16" s="79"/>
      <c r="F16" s="79"/>
      <c r="G16" s="79"/>
      <c r="H16" s="79"/>
      <c r="I16" s="75" t="s">
        <v>171</v>
      </c>
      <c r="J16" s="82" t="s">
        <v>114</v>
      </c>
      <c r="K16" s="77">
        <v>21100</v>
      </c>
      <c r="L16" s="78">
        <f t="shared" si="0"/>
        <v>2637.5</v>
      </c>
    </row>
    <row r="17" spans="1:12" s="30" customFormat="1" ht="49.5" customHeight="1">
      <c r="A17" s="79"/>
      <c r="B17" s="80" t="s">
        <v>102</v>
      </c>
      <c r="C17" s="81" t="s">
        <v>115</v>
      </c>
      <c r="D17" s="74">
        <v>54000</v>
      </c>
      <c r="E17" s="79"/>
      <c r="F17" s="79"/>
      <c r="G17" s="79"/>
      <c r="H17" s="79"/>
      <c r="I17" s="75" t="s">
        <v>171</v>
      </c>
      <c r="J17" s="83" t="s">
        <v>116</v>
      </c>
      <c r="K17" s="77">
        <v>11200</v>
      </c>
      <c r="L17" s="78">
        <f t="shared" si="0"/>
        <v>1400</v>
      </c>
    </row>
    <row r="18" spans="1:12" s="30" customFormat="1" ht="90.6" customHeight="1">
      <c r="A18" s="79"/>
      <c r="B18" s="80" t="s">
        <v>103</v>
      </c>
      <c r="C18" s="81" t="s">
        <v>126</v>
      </c>
      <c r="D18" s="74">
        <v>1600</v>
      </c>
      <c r="E18" s="79"/>
      <c r="F18" s="79"/>
      <c r="G18" s="79"/>
      <c r="H18" s="79"/>
      <c r="I18" s="75" t="s">
        <v>171</v>
      </c>
      <c r="J18" s="82" t="s">
        <v>127</v>
      </c>
      <c r="K18" s="77">
        <v>1600</v>
      </c>
      <c r="L18" s="78">
        <f t="shared" si="0"/>
        <v>200</v>
      </c>
    </row>
    <row r="19" spans="1:12" s="30" customFormat="1" ht="48" customHeight="1">
      <c r="A19" s="79"/>
      <c r="B19" s="80" t="s">
        <v>119</v>
      </c>
      <c r="C19" s="81" t="s">
        <v>117</v>
      </c>
      <c r="D19" s="74">
        <v>3900</v>
      </c>
      <c r="E19" s="79"/>
      <c r="F19" s="79"/>
      <c r="G19" s="79"/>
      <c r="H19" s="79"/>
      <c r="I19" s="75" t="s">
        <v>171</v>
      </c>
      <c r="J19" s="82" t="s">
        <v>118</v>
      </c>
      <c r="K19" s="77">
        <v>8200</v>
      </c>
      <c r="L19" s="78">
        <f t="shared" ref="L19:L51" si="1">K19/8</f>
        <v>1025</v>
      </c>
    </row>
    <row r="20" spans="1:12" s="31" customFormat="1" ht="85.2" customHeight="1">
      <c r="A20" s="79"/>
      <c r="B20" s="80" t="s">
        <v>104</v>
      </c>
      <c r="C20" s="81" t="s">
        <v>120</v>
      </c>
      <c r="D20" s="74">
        <v>635500</v>
      </c>
      <c r="E20" s="79"/>
      <c r="F20" s="79"/>
      <c r="G20" s="79"/>
      <c r="H20" s="79"/>
      <c r="I20" s="75" t="s">
        <v>171</v>
      </c>
      <c r="J20" s="84" t="s">
        <v>121</v>
      </c>
      <c r="K20" s="85">
        <v>705700</v>
      </c>
      <c r="L20" s="86">
        <f t="shared" si="1"/>
        <v>88212.5</v>
      </c>
    </row>
    <row r="21" spans="1:12" s="30" customFormat="1" ht="70.95" customHeight="1">
      <c r="A21" s="79"/>
      <c r="B21" s="80" t="s">
        <v>105</v>
      </c>
      <c r="C21" s="81" t="s">
        <v>122</v>
      </c>
      <c r="D21" s="74">
        <v>2800</v>
      </c>
      <c r="E21" s="79"/>
      <c r="F21" s="79"/>
      <c r="G21" s="79"/>
      <c r="H21" s="79"/>
      <c r="I21" s="75" t="s">
        <v>171</v>
      </c>
      <c r="J21" s="82" t="s">
        <v>123</v>
      </c>
      <c r="K21" s="77">
        <v>5800</v>
      </c>
      <c r="L21" s="78">
        <f t="shared" si="1"/>
        <v>725</v>
      </c>
    </row>
    <row r="22" spans="1:12" s="30" customFormat="1" ht="46.2" customHeight="1">
      <c r="A22" s="79"/>
      <c r="B22" s="80" t="s">
        <v>106</v>
      </c>
      <c r="C22" s="81" t="s">
        <v>124</v>
      </c>
      <c r="D22" s="74">
        <v>17500</v>
      </c>
      <c r="E22" s="79"/>
      <c r="F22" s="79"/>
      <c r="G22" s="79"/>
      <c r="H22" s="79"/>
      <c r="I22" s="75" t="s">
        <v>171</v>
      </c>
      <c r="J22" s="83" t="s">
        <v>125</v>
      </c>
      <c r="K22" s="77">
        <v>39100</v>
      </c>
      <c r="L22" s="78">
        <f t="shared" si="1"/>
        <v>4887.5</v>
      </c>
    </row>
    <row r="23" spans="1:12" s="30" customFormat="1" ht="94.5" customHeight="1">
      <c r="A23" s="79"/>
      <c r="B23" s="80" t="s">
        <v>108</v>
      </c>
      <c r="C23" s="81" t="s">
        <v>131</v>
      </c>
      <c r="D23" s="87">
        <v>110930</v>
      </c>
      <c r="E23" s="79"/>
      <c r="F23" s="79"/>
      <c r="G23" s="79"/>
      <c r="H23" s="79"/>
      <c r="I23" s="79" t="s">
        <v>171</v>
      </c>
      <c r="J23" s="82" t="s">
        <v>132</v>
      </c>
      <c r="K23" s="77">
        <v>60700</v>
      </c>
      <c r="L23" s="78">
        <f t="shared" si="1"/>
        <v>7587.5</v>
      </c>
    </row>
    <row r="24" spans="1:12" s="32" customFormat="1" ht="47.25" customHeight="1">
      <c r="A24" s="88">
        <v>2</v>
      </c>
      <c r="B24" s="89" t="s">
        <v>69</v>
      </c>
      <c r="C24" s="90" t="s">
        <v>129</v>
      </c>
      <c r="D24" s="91">
        <v>0</v>
      </c>
      <c r="E24" s="88"/>
      <c r="F24" s="88"/>
      <c r="G24" s="88"/>
      <c r="H24" s="88"/>
      <c r="I24" s="88" t="s">
        <v>171</v>
      </c>
      <c r="J24" s="92" t="s">
        <v>130</v>
      </c>
      <c r="K24" s="93">
        <v>50300</v>
      </c>
      <c r="L24" s="94">
        <f t="shared" si="1"/>
        <v>6287.5</v>
      </c>
    </row>
    <row r="25" spans="1:12" s="40" customFormat="1" ht="24" customHeight="1">
      <c r="A25" s="57"/>
      <c r="B25" s="58" t="s">
        <v>128</v>
      </c>
      <c r="C25" s="59"/>
      <c r="D25" s="95">
        <v>0</v>
      </c>
      <c r="E25" s="58"/>
      <c r="F25" s="58"/>
      <c r="G25" s="58"/>
      <c r="H25" s="58"/>
      <c r="I25" s="58"/>
      <c r="J25" s="58"/>
      <c r="K25" s="61"/>
      <c r="L25" s="62"/>
    </row>
    <row r="26" spans="1:12" s="29" customFormat="1" ht="24" customHeight="1">
      <c r="A26" s="63"/>
      <c r="B26" s="64" t="s">
        <v>94</v>
      </c>
      <c r="C26" s="65"/>
      <c r="D26" s="96">
        <v>0</v>
      </c>
      <c r="E26" s="67"/>
      <c r="F26" s="67"/>
      <c r="G26" s="67"/>
      <c r="H26" s="67"/>
      <c r="I26" s="67"/>
      <c r="J26" s="67"/>
      <c r="K26" s="61"/>
      <c r="L26" s="62"/>
    </row>
    <row r="27" spans="1:12" s="30" customFormat="1" ht="93.75" customHeight="1">
      <c r="A27" s="97"/>
      <c r="B27" s="98" t="s">
        <v>95</v>
      </c>
      <c r="C27" s="99" t="s">
        <v>134</v>
      </c>
      <c r="D27" s="100">
        <v>0</v>
      </c>
      <c r="E27" s="75"/>
      <c r="F27" s="75"/>
      <c r="G27" s="75"/>
      <c r="H27" s="75"/>
      <c r="I27" s="101" t="s">
        <v>171</v>
      </c>
      <c r="J27" s="99" t="s">
        <v>130</v>
      </c>
      <c r="K27" s="55">
        <v>50300</v>
      </c>
      <c r="L27" s="56"/>
    </row>
    <row r="28" spans="1:12" s="32" customFormat="1" ht="42.6" customHeight="1">
      <c r="A28" s="102">
        <v>3</v>
      </c>
      <c r="B28" s="89" t="s">
        <v>86</v>
      </c>
      <c r="C28" s="103" t="s">
        <v>153</v>
      </c>
      <c r="D28" s="104">
        <v>7950</v>
      </c>
      <c r="E28" s="102"/>
      <c r="F28" s="102"/>
      <c r="G28" s="102"/>
      <c r="H28" s="102"/>
      <c r="I28" s="102" t="s">
        <v>171</v>
      </c>
      <c r="J28" s="105" t="s">
        <v>155</v>
      </c>
      <c r="K28" s="93"/>
      <c r="L28" s="94"/>
    </row>
    <row r="29" spans="1:12" s="43" customFormat="1" ht="42" customHeight="1">
      <c r="A29" s="106"/>
      <c r="B29" s="107" t="s">
        <v>152</v>
      </c>
      <c r="C29" s="108"/>
      <c r="D29" s="109">
        <v>7950</v>
      </c>
      <c r="E29" s="106"/>
      <c r="F29" s="106"/>
      <c r="G29" s="106"/>
      <c r="H29" s="106"/>
      <c r="I29" s="106"/>
      <c r="J29" s="110"/>
      <c r="K29" s="111"/>
      <c r="L29" s="112"/>
    </row>
    <row r="30" spans="1:12" s="30" customFormat="1" ht="88.95" customHeight="1">
      <c r="A30" s="79"/>
      <c r="B30" s="113" t="s">
        <v>158</v>
      </c>
      <c r="C30" s="81" t="s">
        <v>154</v>
      </c>
      <c r="D30" s="87">
        <v>7950</v>
      </c>
      <c r="E30" s="79"/>
      <c r="F30" s="79"/>
      <c r="G30" s="79"/>
      <c r="H30" s="79"/>
      <c r="I30" s="79" t="s">
        <v>171</v>
      </c>
      <c r="J30" s="82" t="s">
        <v>155</v>
      </c>
      <c r="K30" s="77">
        <v>7200</v>
      </c>
      <c r="L30" s="78">
        <f t="shared" ref="L30:L46" si="2">K30/8</f>
        <v>900</v>
      </c>
    </row>
    <row r="31" spans="1:12" s="32" customFormat="1" ht="55.5" customHeight="1">
      <c r="A31" s="102">
        <v>4</v>
      </c>
      <c r="B31" s="89" t="s">
        <v>86</v>
      </c>
      <c r="C31" s="103" t="s">
        <v>153</v>
      </c>
      <c r="D31" s="104">
        <v>19500</v>
      </c>
      <c r="E31" s="102"/>
      <c r="F31" s="102"/>
      <c r="G31" s="102"/>
      <c r="H31" s="102"/>
      <c r="I31" s="102" t="s">
        <v>171</v>
      </c>
      <c r="J31" s="105" t="s">
        <v>155</v>
      </c>
      <c r="K31" s="93"/>
      <c r="L31" s="94"/>
    </row>
    <row r="32" spans="1:12" s="43" customFormat="1" ht="27" customHeight="1">
      <c r="A32" s="106"/>
      <c r="B32" s="107" t="s">
        <v>152</v>
      </c>
      <c r="C32" s="108"/>
      <c r="D32" s="109">
        <v>19500</v>
      </c>
      <c r="E32" s="106"/>
      <c r="F32" s="106"/>
      <c r="G32" s="106"/>
      <c r="H32" s="106"/>
      <c r="I32" s="106"/>
      <c r="J32" s="110"/>
      <c r="K32" s="111"/>
      <c r="L32" s="112"/>
    </row>
    <row r="33" spans="1:16" s="30" customFormat="1" ht="93" customHeight="1">
      <c r="A33" s="79"/>
      <c r="B33" s="113" t="s">
        <v>159</v>
      </c>
      <c r="C33" s="81" t="s">
        <v>154</v>
      </c>
      <c r="D33" s="87">
        <v>19500</v>
      </c>
      <c r="E33" s="79"/>
      <c r="F33" s="79"/>
      <c r="G33" s="79"/>
      <c r="H33" s="79"/>
      <c r="I33" s="79" t="s">
        <v>171</v>
      </c>
      <c r="J33" s="82" t="s">
        <v>155</v>
      </c>
      <c r="K33" s="77">
        <v>7000</v>
      </c>
      <c r="L33" s="78">
        <f t="shared" ref="L33" si="3">K33/8</f>
        <v>875</v>
      </c>
    </row>
    <row r="34" spans="1:16" s="32" customFormat="1" ht="76.2" customHeight="1">
      <c r="A34" s="88">
        <v>5</v>
      </c>
      <c r="B34" s="107" t="s">
        <v>162</v>
      </c>
      <c r="C34" s="114" t="s">
        <v>163</v>
      </c>
      <c r="D34" s="91">
        <v>35200</v>
      </c>
      <c r="E34" s="88"/>
      <c r="F34" s="88"/>
      <c r="G34" s="88"/>
      <c r="H34" s="88"/>
      <c r="I34" s="88" t="s">
        <v>171</v>
      </c>
      <c r="J34" s="92" t="s">
        <v>165</v>
      </c>
      <c r="K34" s="93"/>
      <c r="L34" s="94"/>
    </row>
    <row r="35" spans="1:16" s="44" customFormat="1" ht="25.5" customHeight="1">
      <c r="A35" s="101"/>
      <c r="B35" s="115" t="s">
        <v>94</v>
      </c>
      <c r="C35" s="116"/>
      <c r="D35" s="117">
        <v>35200</v>
      </c>
      <c r="E35" s="101"/>
      <c r="F35" s="101"/>
      <c r="G35" s="101"/>
      <c r="H35" s="101"/>
      <c r="I35" s="101"/>
      <c r="J35" s="118"/>
      <c r="K35" s="93"/>
      <c r="L35" s="94"/>
    </row>
    <row r="36" spans="1:16" s="30" customFormat="1" ht="90.75" customHeight="1">
      <c r="A36" s="79"/>
      <c r="B36" s="113" t="s">
        <v>161</v>
      </c>
      <c r="C36" s="81" t="s">
        <v>164</v>
      </c>
      <c r="D36" s="87">
        <v>27200</v>
      </c>
      <c r="E36" s="79"/>
      <c r="F36" s="79"/>
      <c r="G36" s="79"/>
      <c r="H36" s="79"/>
      <c r="I36" s="79" t="s">
        <v>171</v>
      </c>
      <c r="J36" s="82" t="s">
        <v>166</v>
      </c>
      <c r="K36" s="77">
        <v>36000</v>
      </c>
      <c r="L36" s="78">
        <f t="shared" si="2"/>
        <v>4500</v>
      </c>
    </row>
    <row r="37" spans="1:16" s="30" customFormat="1" ht="87.6" customHeight="1">
      <c r="A37" s="79"/>
      <c r="B37" s="80" t="s">
        <v>160</v>
      </c>
      <c r="C37" s="81" t="s">
        <v>164</v>
      </c>
      <c r="D37" s="87">
        <v>8000</v>
      </c>
      <c r="E37" s="79"/>
      <c r="F37" s="79"/>
      <c r="G37" s="79"/>
      <c r="H37" s="79"/>
      <c r="I37" s="79" t="s">
        <v>171</v>
      </c>
      <c r="J37" s="82" t="s">
        <v>166</v>
      </c>
      <c r="K37" s="77">
        <v>10000</v>
      </c>
      <c r="L37" s="78">
        <f t="shared" si="2"/>
        <v>1250</v>
      </c>
    </row>
    <row r="38" spans="1:16" s="33" customFormat="1" ht="92.4" customHeight="1">
      <c r="A38" s="88">
        <v>6</v>
      </c>
      <c r="B38" s="107" t="s">
        <v>135</v>
      </c>
      <c r="C38" s="114" t="s">
        <v>143</v>
      </c>
      <c r="D38" s="91">
        <v>2140</v>
      </c>
      <c r="E38" s="88"/>
      <c r="F38" s="88"/>
      <c r="G38" s="88"/>
      <c r="H38" s="88"/>
      <c r="I38" s="88" t="s">
        <v>171</v>
      </c>
      <c r="J38" s="92" t="s">
        <v>144</v>
      </c>
      <c r="K38" s="93"/>
      <c r="L38" s="94"/>
      <c r="P38" s="34"/>
    </row>
    <row r="39" spans="1:16" s="33" customFormat="1" ht="64.95" customHeight="1">
      <c r="A39" s="88"/>
      <c r="B39" s="107" t="s">
        <v>136</v>
      </c>
      <c r="C39" s="114"/>
      <c r="D39" s="91">
        <v>2140</v>
      </c>
      <c r="E39" s="88"/>
      <c r="F39" s="88"/>
      <c r="G39" s="88"/>
      <c r="H39" s="88"/>
      <c r="I39" s="88"/>
      <c r="J39" s="92"/>
      <c r="K39" s="93"/>
      <c r="L39" s="94"/>
      <c r="P39" s="34"/>
    </row>
    <row r="40" spans="1:16" s="35" customFormat="1" ht="21.75" customHeight="1">
      <c r="A40" s="101"/>
      <c r="B40" s="115" t="s">
        <v>137</v>
      </c>
      <c r="C40" s="116"/>
      <c r="D40" s="87">
        <v>2140</v>
      </c>
      <c r="E40" s="101"/>
      <c r="F40" s="101"/>
      <c r="G40" s="101"/>
      <c r="H40" s="101"/>
      <c r="I40" s="101"/>
      <c r="J40" s="118"/>
      <c r="K40" s="93"/>
      <c r="L40" s="94"/>
      <c r="P40" s="36"/>
    </row>
    <row r="41" spans="1:16" s="37" customFormat="1" ht="70.2" customHeight="1">
      <c r="A41" s="79"/>
      <c r="B41" s="113" t="s">
        <v>142</v>
      </c>
      <c r="C41" s="81" t="s">
        <v>145</v>
      </c>
      <c r="D41" s="87">
        <v>2140</v>
      </c>
      <c r="E41" s="79"/>
      <c r="F41" s="79"/>
      <c r="G41" s="79"/>
      <c r="H41" s="79"/>
      <c r="I41" s="79" t="s">
        <v>171</v>
      </c>
      <c r="J41" s="82" t="s">
        <v>89</v>
      </c>
      <c r="K41" s="77">
        <v>2140</v>
      </c>
      <c r="L41" s="78">
        <f t="shared" si="2"/>
        <v>267.5</v>
      </c>
      <c r="P41" s="46"/>
    </row>
    <row r="42" spans="1:16" s="33" customFormat="1" ht="42.6" customHeight="1">
      <c r="A42" s="88">
        <v>7</v>
      </c>
      <c r="B42" s="89" t="s">
        <v>86</v>
      </c>
      <c r="C42" s="114" t="s">
        <v>153</v>
      </c>
      <c r="D42" s="91">
        <v>90825</v>
      </c>
      <c r="E42" s="88"/>
      <c r="F42" s="88"/>
      <c r="G42" s="88"/>
      <c r="H42" s="88"/>
      <c r="I42" s="88" t="s">
        <v>171</v>
      </c>
      <c r="J42" s="92" t="s">
        <v>90</v>
      </c>
      <c r="K42" s="93"/>
      <c r="L42" s="94">
        <f t="shared" ref="L42" si="4">K42/8</f>
        <v>0</v>
      </c>
      <c r="P42" s="34"/>
    </row>
    <row r="43" spans="1:16" s="33" customFormat="1" ht="42" customHeight="1">
      <c r="A43" s="88"/>
      <c r="B43" s="107" t="s">
        <v>152</v>
      </c>
      <c r="C43" s="114"/>
      <c r="D43" s="91">
        <v>90825</v>
      </c>
      <c r="E43" s="88"/>
      <c r="F43" s="88"/>
      <c r="G43" s="88"/>
      <c r="H43" s="88"/>
      <c r="I43" s="88"/>
      <c r="J43" s="92"/>
      <c r="K43" s="93"/>
      <c r="L43" s="94"/>
      <c r="P43" s="34"/>
    </row>
    <row r="44" spans="1:16" s="35" customFormat="1" ht="24.75" customHeight="1">
      <c r="A44" s="101"/>
      <c r="B44" s="115" t="s">
        <v>94</v>
      </c>
      <c r="C44" s="116"/>
      <c r="D44" s="117">
        <v>90825</v>
      </c>
      <c r="E44" s="101"/>
      <c r="F44" s="101"/>
      <c r="G44" s="101"/>
      <c r="H44" s="101"/>
      <c r="I44" s="101"/>
      <c r="J44" s="118"/>
      <c r="K44" s="93"/>
      <c r="L44" s="94"/>
      <c r="P44" s="36"/>
    </row>
    <row r="45" spans="1:16" s="37" customFormat="1" ht="42" customHeight="1">
      <c r="A45" s="79"/>
      <c r="B45" s="113" t="s">
        <v>156</v>
      </c>
      <c r="C45" s="81" t="s">
        <v>88</v>
      </c>
      <c r="D45" s="87">
        <v>72825</v>
      </c>
      <c r="E45" s="79"/>
      <c r="F45" s="79"/>
      <c r="G45" s="79"/>
      <c r="H45" s="79"/>
      <c r="I45" s="79" t="s">
        <v>171</v>
      </c>
      <c r="J45" s="82" t="s">
        <v>90</v>
      </c>
      <c r="K45" s="77"/>
      <c r="L45" s="78"/>
      <c r="P45" s="39"/>
    </row>
    <row r="46" spans="1:16" s="37" customFormat="1" ht="42" customHeight="1">
      <c r="A46" s="79"/>
      <c r="B46" s="113" t="s">
        <v>157</v>
      </c>
      <c r="C46" s="81" t="s">
        <v>88</v>
      </c>
      <c r="D46" s="87">
        <v>18000</v>
      </c>
      <c r="E46" s="79"/>
      <c r="F46" s="79"/>
      <c r="G46" s="79"/>
      <c r="H46" s="79"/>
      <c r="I46" s="79" t="s">
        <v>171</v>
      </c>
      <c r="J46" s="82" t="s">
        <v>90</v>
      </c>
      <c r="K46" s="77">
        <v>139520</v>
      </c>
      <c r="L46" s="78">
        <f t="shared" si="2"/>
        <v>17440</v>
      </c>
      <c r="P46" s="39"/>
    </row>
    <row r="47" spans="1:16" s="33" customFormat="1" ht="51" customHeight="1">
      <c r="A47" s="88">
        <v>8</v>
      </c>
      <c r="B47" s="107" t="s">
        <v>135</v>
      </c>
      <c r="C47" s="114" t="s">
        <v>141</v>
      </c>
      <c r="D47" s="91">
        <v>23400</v>
      </c>
      <c r="E47" s="88"/>
      <c r="F47" s="88"/>
      <c r="G47" s="88"/>
      <c r="H47" s="88"/>
      <c r="I47" s="88" t="s">
        <v>171</v>
      </c>
      <c r="J47" s="92" t="s">
        <v>140</v>
      </c>
      <c r="K47" s="93"/>
      <c r="L47" s="94"/>
      <c r="P47" s="34"/>
    </row>
    <row r="48" spans="1:16" s="33" customFormat="1" ht="67.95" customHeight="1">
      <c r="A48" s="88"/>
      <c r="B48" s="107" t="s">
        <v>136</v>
      </c>
      <c r="C48" s="114"/>
      <c r="D48" s="91">
        <v>23400</v>
      </c>
      <c r="E48" s="88"/>
      <c r="F48" s="88"/>
      <c r="G48" s="88"/>
      <c r="H48" s="88"/>
      <c r="I48" s="88"/>
      <c r="J48" s="92"/>
      <c r="K48" s="93"/>
      <c r="L48" s="94"/>
      <c r="P48" s="34"/>
    </row>
    <row r="49" spans="1:17" s="35" customFormat="1" ht="21.75" customHeight="1">
      <c r="A49" s="101"/>
      <c r="B49" s="115" t="s">
        <v>137</v>
      </c>
      <c r="C49" s="116"/>
      <c r="D49" s="117">
        <v>23400</v>
      </c>
      <c r="E49" s="101"/>
      <c r="F49" s="101"/>
      <c r="G49" s="101"/>
      <c r="H49" s="101"/>
      <c r="I49" s="101"/>
      <c r="J49" s="118"/>
      <c r="K49" s="93"/>
      <c r="L49" s="94"/>
      <c r="P49" s="36"/>
    </row>
    <row r="50" spans="1:17" s="37" customFormat="1" ht="96" customHeight="1">
      <c r="A50" s="79"/>
      <c r="B50" s="113" t="s">
        <v>138</v>
      </c>
      <c r="C50" s="81" t="s">
        <v>139</v>
      </c>
      <c r="D50" s="87">
        <v>23400</v>
      </c>
      <c r="E50" s="79"/>
      <c r="F50" s="79"/>
      <c r="G50" s="79"/>
      <c r="H50" s="79"/>
      <c r="I50" s="79" t="s">
        <v>171</v>
      </c>
      <c r="J50" s="82" t="s">
        <v>140</v>
      </c>
      <c r="K50" s="77">
        <v>39000</v>
      </c>
      <c r="L50" s="78">
        <f t="shared" si="1"/>
        <v>4875</v>
      </c>
      <c r="P50" s="38"/>
    </row>
    <row r="51" spans="1:17" s="32" customFormat="1" ht="45.6" customHeight="1">
      <c r="A51" s="88">
        <v>9</v>
      </c>
      <c r="B51" s="107" t="s">
        <v>149</v>
      </c>
      <c r="C51" s="114" t="s">
        <v>146</v>
      </c>
      <c r="D51" s="91">
        <v>30000</v>
      </c>
      <c r="E51" s="88"/>
      <c r="F51" s="88"/>
      <c r="G51" s="88"/>
      <c r="H51" s="88"/>
      <c r="I51" s="88" t="s">
        <v>171</v>
      </c>
      <c r="J51" s="92" t="s">
        <v>147</v>
      </c>
      <c r="K51" s="93">
        <v>38000</v>
      </c>
      <c r="L51" s="94">
        <f t="shared" si="1"/>
        <v>4750</v>
      </c>
      <c r="Q51" s="42" t="s">
        <v>87</v>
      </c>
    </row>
    <row r="52" spans="1:17" s="40" customFormat="1" ht="24" customHeight="1">
      <c r="A52" s="57"/>
      <c r="B52" s="58" t="s">
        <v>150</v>
      </c>
      <c r="C52" s="59"/>
      <c r="D52" s="95">
        <v>30000</v>
      </c>
      <c r="E52" s="58"/>
      <c r="F52" s="58"/>
      <c r="G52" s="58"/>
      <c r="H52" s="58"/>
      <c r="I52" s="58"/>
      <c r="J52" s="58"/>
      <c r="K52" s="61"/>
      <c r="L52" s="62"/>
    </row>
    <row r="53" spans="1:17" s="41" customFormat="1" ht="24" customHeight="1">
      <c r="A53" s="63"/>
      <c r="B53" s="64" t="s">
        <v>137</v>
      </c>
      <c r="C53" s="119"/>
      <c r="D53" s="120">
        <v>30000</v>
      </c>
      <c r="E53" s="64"/>
      <c r="F53" s="64"/>
      <c r="G53" s="64"/>
      <c r="H53" s="64"/>
      <c r="I53" s="64"/>
      <c r="J53" s="64"/>
      <c r="K53" s="61"/>
      <c r="L53" s="62"/>
    </row>
    <row r="54" spans="1:17" s="30" customFormat="1" ht="90" customHeight="1">
      <c r="A54" s="121"/>
      <c r="B54" s="99" t="s">
        <v>148</v>
      </c>
      <c r="C54" s="99" t="s">
        <v>151</v>
      </c>
      <c r="D54" s="100">
        <v>30000</v>
      </c>
      <c r="E54" s="75"/>
      <c r="F54" s="75"/>
      <c r="G54" s="75"/>
      <c r="H54" s="75"/>
      <c r="I54" s="79" t="s">
        <v>171</v>
      </c>
      <c r="J54" s="99" t="s">
        <v>147</v>
      </c>
      <c r="K54" s="122">
        <v>38000</v>
      </c>
      <c r="L54" s="123"/>
    </row>
    <row r="55" spans="1:17" s="126" customFormat="1" ht="33.75" customHeight="1">
      <c r="A55" s="135" t="s">
        <v>169</v>
      </c>
      <c r="B55" s="136"/>
      <c r="C55" s="137"/>
      <c r="D55" s="127">
        <f>D7+D24+D28+D31+D34+D38+D42+D47+D51</f>
        <v>1576245</v>
      </c>
      <c r="E55" s="128"/>
      <c r="F55" s="128"/>
      <c r="G55" s="128"/>
      <c r="H55" s="128"/>
      <c r="I55" s="128"/>
      <c r="J55" s="129"/>
      <c r="K55" s="124"/>
      <c r="L55" s="125"/>
    </row>
    <row r="56" spans="1:1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7" ht="15.75" customHeight="1"/>
    <row r="58" spans="1:17" s="47" customFormat="1" ht="21">
      <c r="C58" s="48" t="s">
        <v>167</v>
      </c>
      <c r="G58" s="138" t="s">
        <v>168</v>
      </c>
      <c r="H58" s="138"/>
    </row>
    <row r="59" spans="1:17" s="47" customFormat="1" ht="21"/>
    <row r="60" spans="1:17" s="47" customFormat="1" ht="21">
      <c r="C60" s="47" t="s">
        <v>178</v>
      </c>
      <c r="G60" s="139" t="s">
        <v>174</v>
      </c>
      <c r="H60" s="139"/>
      <c r="I60" s="47" t="s">
        <v>179</v>
      </c>
    </row>
    <row r="61" spans="1:17" s="47" customFormat="1" ht="21">
      <c r="C61" s="49" t="s">
        <v>173</v>
      </c>
      <c r="I61" s="49" t="s">
        <v>175</v>
      </c>
    </row>
    <row r="62" spans="1:17" s="47" customFormat="1" ht="21">
      <c r="C62" s="49" t="s">
        <v>177</v>
      </c>
      <c r="I62" s="49" t="s">
        <v>176</v>
      </c>
    </row>
    <row r="63" spans="1:17" ht="15.75" customHeight="1"/>
    <row r="64" spans="1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19">
    <mergeCell ref="A55:C55"/>
    <mergeCell ref="G58:H58"/>
    <mergeCell ref="G60:H60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K4:K6"/>
    <mergeCell ref="L4:L6"/>
    <mergeCell ref="D5:D6"/>
    <mergeCell ref="E5:E6"/>
    <mergeCell ref="F5:F6"/>
    <mergeCell ref="G5:G6"/>
    <mergeCell ref="H5:H6"/>
  </mergeCells>
  <phoneticPr fontId="11" type="noConversion"/>
  <pageMargins left="0" right="0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21" customHeight="1">
      <c r="A2" s="163" t="s">
        <v>1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0" ht="21" customHeight="1">
      <c r="A3" s="163" t="s">
        <v>2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0.25" customHeight="1">
      <c r="A4" s="165" t="s">
        <v>81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0" ht="23.25" customHeight="1">
      <c r="A5" s="167" t="s">
        <v>3</v>
      </c>
      <c r="B5" s="158" t="s">
        <v>4</v>
      </c>
      <c r="C5" s="158" t="s">
        <v>5</v>
      </c>
      <c r="D5" s="155" t="s">
        <v>6</v>
      </c>
      <c r="E5" s="156"/>
      <c r="F5" s="156"/>
      <c r="G5" s="156"/>
      <c r="H5" s="157"/>
      <c r="I5" s="158" t="s">
        <v>7</v>
      </c>
      <c r="J5" s="158" t="s">
        <v>8</v>
      </c>
    </row>
    <row r="6" spans="1:10" ht="20.399999999999999">
      <c r="A6" s="159"/>
      <c r="B6" s="159"/>
      <c r="C6" s="159"/>
      <c r="D6" s="161" t="s">
        <v>9</v>
      </c>
      <c r="E6" s="162" t="s">
        <v>10</v>
      </c>
      <c r="F6" s="161" t="s">
        <v>11</v>
      </c>
      <c r="G6" s="161" t="s">
        <v>12</v>
      </c>
      <c r="H6" s="161" t="s">
        <v>13</v>
      </c>
      <c r="I6" s="159"/>
      <c r="J6" s="159"/>
    </row>
    <row r="7" spans="1:10" ht="27.75" customHeight="1">
      <c r="A7" s="160"/>
      <c r="B7" s="160"/>
      <c r="C7" s="160"/>
      <c r="D7" s="160"/>
      <c r="E7" s="160"/>
      <c r="F7" s="160"/>
      <c r="G7" s="160"/>
      <c r="H7" s="160"/>
      <c r="I7" s="160"/>
      <c r="J7" s="160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63"/>
      <c r="B41" s="164"/>
      <c r="C41" s="164"/>
      <c r="D41" s="164"/>
      <c r="E41" s="164"/>
      <c r="F41" s="164"/>
      <c r="G41" s="164"/>
      <c r="H41" s="164"/>
      <c r="I41" s="164"/>
      <c r="J41" s="164"/>
    </row>
    <row r="42" spans="1:10" ht="18.75" customHeight="1">
      <c r="A42" s="163" t="s">
        <v>28</v>
      </c>
      <c r="B42" s="164"/>
      <c r="C42" s="164"/>
      <c r="D42" s="164"/>
      <c r="E42" s="164"/>
      <c r="F42" s="164"/>
      <c r="G42" s="164"/>
      <c r="H42" s="164"/>
      <c r="I42" s="164"/>
      <c r="J42" s="164"/>
    </row>
    <row r="43" spans="1:10" ht="18" customHeight="1">
      <c r="A43" s="163" t="s">
        <v>29</v>
      </c>
      <c r="B43" s="164"/>
      <c r="C43" s="164"/>
      <c r="D43" s="164"/>
      <c r="E43" s="164"/>
      <c r="F43" s="164"/>
      <c r="G43" s="164"/>
      <c r="H43" s="164"/>
      <c r="I43" s="164"/>
      <c r="J43" s="164"/>
    </row>
    <row r="44" spans="1:10" ht="20.25" customHeight="1">
      <c r="A44" s="165" t="s">
        <v>82</v>
      </c>
      <c r="B44" s="166"/>
      <c r="C44" s="166"/>
      <c r="D44" s="166"/>
      <c r="E44" s="166"/>
      <c r="F44" s="166"/>
      <c r="G44" s="166"/>
      <c r="H44" s="166"/>
      <c r="I44" s="166"/>
      <c r="J44" s="166"/>
    </row>
    <row r="45" spans="1:10" ht="14.25" customHeight="1">
      <c r="A45" s="161" t="s">
        <v>3</v>
      </c>
      <c r="B45" s="161" t="s">
        <v>4</v>
      </c>
      <c r="C45" s="170" t="s">
        <v>30</v>
      </c>
      <c r="D45" s="171"/>
      <c r="E45" s="170" t="s">
        <v>31</v>
      </c>
      <c r="F45" s="171"/>
      <c r="G45" s="170" t="s">
        <v>32</v>
      </c>
      <c r="H45" s="171"/>
      <c r="I45" s="161" t="s">
        <v>33</v>
      </c>
      <c r="J45" s="168" t="s">
        <v>34</v>
      </c>
    </row>
    <row r="46" spans="1:10" ht="31.5" customHeight="1">
      <c r="A46" s="160"/>
      <c r="B46" s="160"/>
      <c r="C46" s="172"/>
      <c r="D46" s="173"/>
      <c r="E46" s="172"/>
      <c r="F46" s="173"/>
      <c r="G46" s="172"/>
      <c r="H46" s="173"/>
      <c r="I46" s="160"/>
      <c r="J46" s="169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51" t="s">
        <v>35</v>
      </c>
      <c r="D47" s="152"/>
      <c r="E47" s="153">
        <f>รายงานการใช้จ่าย!D6</f>
        <v>742400</v>
      </c>
      <c r="F47" s="152"/>
      <c r="G47" s="153">
        <f>รายงานการใช้จ่าย!M6</f>
        <v>0</v>
      </c>
      <c r="H47" s="152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51" t="s">
        <v>37</v>
      </c>
      <c r="D48" s="152"/>
      <c r="E48" s="153">
        <f>รายงานการใช้จ่าย!D7</f>
        <v>91500</v>
      </c>
      <c r="F48" s="152"/>
      <c r="G48" s="153">
        <f>รายงานการใช้จ่าย!M7</f>
        <v>0</v>
      </c>
      <c r="H48" s="152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51" t="s">
        <v>37</v>
      </c>
      <c r="D49" s="152"/>
      <c r="E49" s="153">
        <f>รายงานการใช้จ่าย!D8</f>
        <v>600</v>
      </c>
      <c r="F49" s="152"/>
      <c r="G49" s="153">
        <f>รายงานการใช้จ่าย!M8</f>
        <v>0</v>
      </c>
      <c r="H49" s="152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51" t="s">
        <v>37</v>
      </c>
      <c r="D50" s="152"/>
      <c r="E50" s="153">
        <f>รายงานการใช้จ่าย!D9</f>
        <v>19100</v>
      </c>
      <c r="F50" s="152"/>
      <c r="G50" s="153">
        <f>รายงานการใช้จ่าย!M9</f>
        <v>5400</v>
      </c>
      <c r="H50" s="152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51" t="s">
        <v>37</v>
      </c>
      <c r="D51" s="152"/>
      <c r="E51" s="153">
        <f>รายงานการใช้จ่าย!D10</f>
        <v>115700</v>
      </c>
      <c r="F51" s="152"/>
      <c r="G51" s="153">
        <f>รายงานการใช้จ่าย!M10</f>
        <v>0</v>
      </c>
      <c r="H51" s="152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51" t="s">
        <v>37</v>
      </c>
      <c r="D52" s="152"/>
      <c r="E52" s="153">
        <f>รายงานการใช้จ่าย!D11</f>
        <v>111900</v>
      </c>
      <c r="F52" s="152"/>
      <c r="G52" s="153">
        <f>รายงานการใช้จ่าย!M11</f>
        <v>0</v>
      </c>
      <c r="H52" s="152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51" t="s">
        <v>37</v>
      </c>
      <c r="D53" s="152"/>
      <c r="E53" s="153">
        <f>รายงานการใช้จ่าย!D12</f>
        <v>16100</v>
      </c>
      <c r="F53" s="152"/>
      <c r="G53" s="153">
        <f>รายงานการใช้จ่าย!M12</f>
        <v>0</v>
      </c>
      <c r="H53" s="152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51" t="s">
        <v>37</v>
      </c>
      <c r="D54" s="152"/>
      <c r="E54" s="153">
        <f>รายงานการใช้จ่าย!D13</f>
        <v>19300</v>
      </c>
      <c r="F54" s="152"/>
      <c r="G54" s="153">
        <f>รายงานการใช้จ่าย!M13</f>
        <v>0</v>
      </c>
      <c r="H54" s="152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51" t="s">
        <v>37</v>
      </c>
      <c r="D55" s="152"/>
      <c r="E55" s="153">
        <f>รายงานการใช้จ่าย!D14</f>
        <v>5100</v>
      </c>
      <c r="F55" s="152"/>
      <c r="G55" s="153">
        <f>รายงานการใช้จ่าย!M14</f>
        <v>0</v>
      </c>
      <c r="H55" s="152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51" t="s">
        <v>37</v>
      </c>
      <c r="D56" s="152"/>
      <c r="E56" s="153">
        <f>รายงานการใช้จ่าย!D15</f>
        <v>14000</v>
      </c>
      <c r="F56" s="152"/>
      <c r="G56" s="153">
        <f>รายงานการใช้จ่าย!M15</f>
        <v>0</v>
      </c>
      <c r="H56" s="152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51" t="s">
        <v>37</v>
      </c>
      <c r="D57" s="152"/>
      <c r="E57" s="153">
        <f>รายงานการใช้จ่าย!D16</f>
        <v>1097300</v>
      </c>
      <c r="F57" s="152"/>
      <c r="G57" s="153">
        <f>รายงานการใช้จ่าย!M16</f>
        <v>450742.20000000007</v>
      </c>
      <c r="H57" s="152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51" t="s">
        <v>37</v>
      </c>
      <c r="D58" s="152"/>
      <c r="E58" s="153">
        <f>รายงานการใช้จ่าย!D17</f>
        <v>10000</v>
      </c>
      <c r="F58" s="152"/>
      <c r="G58" s="153">
        <f>รายงานการใช้จ่าย!M17</f>
        <v>0</v>
      </c>
      <c r="H58" s="152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51" t="s">
        <v>37</v>
      </c>
      <c r="D59" s="152"/>
      <c r="E59" s="153">
        <f>รายงานการใช้จ่าย!D18</f>
        <v>76900</v>
      </c>
      <c r="F59" s="152"/>
      <c r="G59" s="153">
        <f>รายงานการใช้จ่าย!M18</f>
        <v>88575</v>
      </c>
      <c r="H59" s="152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51" t="s">
        <v>37</v>
      </c>
      <c r="D60" s="152"/>
      <c r="E60" s="153">
        <f>รายงานการใช้จ่าย!D19</f>
        <v>2339900</v>
      </c>
      <c r="F60" s="152"/>
      <c r="G60" s="153">
        <f>รายงานการใช้จ่าย!M19</f>
        <v>0</v>
      </c>
      <c r="H60" s="152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51" t="s">
        <v>37</v>
      </c>
      <c r="D61" s="152"/>
      <c r="E61" s="153">
        <f>รายงานการใช้จ่าย!D20</f>
        <v>104000</v>
      </c>
      <c r="F61" s="152"/>
      <c r="G61" s="154"/>
      <c r="H61" s="152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51" t="s">
        <v>37</v>
      </c>
      <c r="D62" s="152"/>
      <c r="E62" s="153">
        <f>รายงานการใช้จ่าย!D21</f>
        <v>0</v>
      </c>
      <c r="F62" s="152"/>
      <c r="G62" s="153">
        <f>รายงานการใช้จ่าย!M21</f>
        <v>445182.80000000005</v>
      </c>
      <c r="H62" s="152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51" t="s">
        <v>37</v>
      </c>
      <c r="D63" s="152"/>
      <c r="E63" s="153">
        <f>รายงานการใช้จ่าย!D22</f>
        <v>0</v>
      </c>
      <c r="F63" s="152"/>
      <c r="G63" s="153">
        <f>รายงานการใช้จ่าย!M22</f>
        <v>4888.8599999999997</v>
      </c>
      <c r="H63" s="152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51" t="s">
        <v>37</v>
      </c>
      <c r="D64" s="152"/>
      <c r="E64" s="153">
        <f>รายงานการใช้จ่าย!D23</f>
        <v>0</v>
      </c>
      <c r="F64" s="152"/>
      <c r="G64" s="153">
        <f>รายงานการใช้จ่าย!M23</f>
        <v>5346.78</v>
      </c>
      <c r="H64" s="152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51" t="s">
        <v>37</v>
      </c>
      <c r="D65" s="152"/>
      <c r="E65" s="153">
        <f>รายงานการใช้จ่าย!D24</f>
        <v>0</v>
      </c>
      <c r="F65" s="152"/>
      <c r="G65" s="153">
        <f>รายงานการใช้จ่าย!M24</f>
        <v>6148.75</v>
      </c>
      <c r="H65" s="152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51" t="s">
        <v>37</v>
      </c>
      <c r="D66" s="152"/>
      <c r="E66" s="153">
        <f>รายงานการใช้จ่าย!D25</f>
        <v>0</v>
      </c>
      <c r="F66" s="152"/>
      <c r="G66" s="153">
        <f>รายงานการใช้จ่าย!M25</f>
        <v>36454</v>
      </c>
      <c r="H66" s="152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51" t="s">
        <v>37</v>
      </c>
      <c r="D67" s="152"/>
      <c r="E67" s="153">
        <f>รายงานการใช้จ่าย!D26</f>
        <v>86000</v>
      </c>
      <c r="F67" s="152"/>
      <c r="G67" s="153">
        <f>รายงานการใช้จ่าย!M26</f>
        <v>0</v>
      </c>
      <c r="H67" s="152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51" t="s">
        <v>37</v>
      </c>
      <c r="D68" s="152"/>
      <c r="E68" s="153">
        <f>รายงานการใช้จ่าย!D27</f>
        <v>240000</v>
      </c>
      <c r="F68" s="152"/>
      <c r="G68" s="153">
        <f>รายงานการใช้จ่าย!M27</f>
        <v>240000</v>
      </c>
      <c r="H68" s="152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51" t="s">
        <v>37</v>
      </c>
      <c r="D69" s="152"/>
      <c r="E69" s="153">
        <f>รายงานการใช้จ่าย!D28</f>
        <v>240000</v>
      </c>
      <c r="F69" s="152"/>
      <c r="G69" s="153">
        <f>รายงานการใช้จ่าย!M28</f>
        <v>240000</v>
      </c>
      <c r="H69" s="152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51" t="s">
        <v>37</v>
      </c>
      <c r="D70" s="152"/>
      <c r="E70" s="153">
        <f>รายงานการใช้จ่าย!D29</f>
        <v>7585</v>
      </c>
      <c r="F70" s="152"/>
      <c r="G70" s="153">
        <f>รายงานการใช้จ่าย!M29</f>
        <v>3360</v>
      </c>
      <c r="H70" s="152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51" t="s">
        <v>37</v>
      </c>
      <c r="D71" s="152"/>
      <c r="E71" s="153">
        <f>รายงานการใช้จ่าย!D30</f>
        <v>29320</v>
      </c>
      <c r="F71" s="152"/>
      <c r="G71" s="153">
        <f>รายงานการใช้จ่าย!M30</f>
        <v>10080</v>
      </c>
      <c r="H71" s="152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51" t="s">
        <v>37</v>
      </c>
      <c r="D72" s="152"/>
      <c r="E72" s="153">
        <f>รายงานการใช้จ่าย!D31</f>
        <v>323500</v>
      </c>
      <c r="F72" s="152"/>
      <c r="G72" s="153">
        <f>รายงานการใช้จ่าย!M31</f>
        <v>0</v>
      </c>
      <c r="H72" s="152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51" t="s">
        <v>37</v>
      </c>
      <c r="D73" s="152"/>
      <c r="E73" s="153">
        <f>รายงานการใช้จ่าย!D32</f>
        <v>86000</v>
      </c>
      <c r="F73" s="152"/>
      <c r="G73" s="153">
        <f>รายงานการใช้จ่าย!M32</f>
        <v>0</v>
      </c>
      <c r="H73" s="152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51" t="s">
        <v>37</v>
      </c>
      <c r="D74" s="152"/>
      <c r="E74" s="153">
        <f>รายงานการใช้จ่าย!D33</f>
        <v>36000</v>
      </c>
      <c r="F74" s="152"/>
      <c r="G74" s="153">
        <f>รายงานการใช้จ่าย!M33</f>
        <v>12000</v>
      </c>
      <c r="H74" s="152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51" t="s">
        <v>37</v>
      </c>
      <c r="D75" s="152"/>
      <c r="E75" s="153">
        <f>รายงานการใช้จ่าย!D34</f>
        <v>10000</v>
      </c>
      <c r="F75" s="152"/>
      <c r="G75" s="153">
        <f>รายงานการใช้จ่าย!M34</f>
        <v>6000</v>
      </c>
      <c r="H75" s="152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51" t="s">
        <v>37</v>
      </c>
      <c r="D76" s="152"/>
      <c r="E76" s="153">
        <f>รายงานการใช้จ่าย!D35</f>
        <v>2140</v>
      </c>
      <c r="F76" s="152"/>
      <c r="G76" s="153">
        <f>รายงานการใช้จ่าย!M35</f>
        <v>2140</v>
      </c>
      <c r="H76" s="152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51" t="s">
        <v>37</v>
      </c>
      <c r="D77" s="152"/>
      <c r="E77" s="153">
        <f>รายงานการใช้จ่าย!D36</f>
        <v>15000</v>
      </c>
      <c r="F77" s="152"/>
      <c r="G77" s="153">
        <f>รายงานการใช้จ่าย!M36</f>
        <v>15000</v>
      </c>
      <c r="H77" s="152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51" t="str">
        <f>รายงานการใช้จ่าย!C29</f>
        <v>ให้เจ้าหน้าที่การเงินทำการเบิก</v>
      </c>
      <c r="D78" s="152"/>
      <c r="E78" s="154"/>
      <c r="F78" s="152"/>
      <c r="G78" s="154"/>
      <c r="H78" s="152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51"/>
      <c r="D79" s="152"/>
      <c r="E79" s="153">
        <f>รายงานการใช้จ่าย!D37</f>
        <v>5839345</v>
      </c>
      <c r="F79" s="152"/>
      <c r="G79" s="153">
        <f>SUM(G47:H78)</f>
        <v>1571318.3900000001</v>
      </c>
      <c r="H79" s="152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>
      <c r="A1" s="163" t="s">
        <v>38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6" ht="22.5" customHeight="1">
      <c r="A2" s="163" t="s">
        <v>29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6" ht="22.5" customHeight="1">
      <c r="A3" s="165" t="s">
        <v>83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6" ht="22.5" customHeight="1">
      <c r="A4" s="161" t="s">
        <v>3</v>
      </c>
      <c r="B4" s="161" t="s">
        <v>4</v>
      </c>
      <c r="C4" s="161" t="s">
        <v>30</v>
      </c>
      <c r="D4" s="175" t="s">
        <v>31</v>
      </c>
      <c r="E4" s="2"/>
      <c r="F4" s="170" t="s">
        <v>32</v>
      </c>
      <c r="G4" s="174"/>
      <c r="H4" s="174"/>
      <c r="I4" s="174"/>
      <c r="J4" s="174"/>
      <c r="K4" s="174"/>
      <c r="L4" s="174"/>
      <c r="M4" s="171"/>
      <c r="N4" s="161" t="s">
        <v>33</v>
      </c>
      <c r="O4" s="176" t="s">
        <v>34</v>
      </c>
    </row>
    <row r="5" spans="1:16" ht="22.5" customHeight="1">
      <c r="A5" s="160"/>
      <c r="B5" s="160"/>
      <c r="C5" s="160"/>
      <c r="D5" s="16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60"/>
      <c r="O5" s="173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67</vt:lpstr>
      <vt:lpstr>แผนการใช้จ่าย</vt:lpstr>
      <vt:lpstr>รายงานการใช้จ่าย</vt:lpstr>
      <vt:lpstr>'แผนการใช้จ่าย 67'!Print_Area</vt:lpstr>
      <vt:lpstr>'แผนการใช้จ่าย 67'!Print_Titles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nida</cp:lastModifiedBy>
  <cp:lastPrinted>2025-04-27T13:46:58Z</cp:lastPrinted>
  <dcterms:created xsi:type="dcterms:W3CDTF">2024-01-10T07:59:11Z</dcterms:created>
  <dcterms:modified xsi:type="dcterms:W3CDTF">2025-04-27T14:36:49Z</dcterms:modified>
</cp:coreProperties>
</file>